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7875" tabRatio="645" activeTab="0"/>
  </bookViews>
  <sheets>
    <sheet name="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<sst xmlns="http://schemas.openxmlformats.org/spreadsheetml/2006/main" count="179" uniqueCount="170">
  <si>
    <t>Общински такси</t>
  </si>
  <si>
    <t>Други неданъчни приходи</t>
  </si>
  <si>
    <t>Приходи от концесии</t>
  </si>
  <si>
    <t>13 01</t>
  </si>
  <si>
    <t>13 03</t>
  </si>
  <si>
    <t>13 04</t>
  </si>
  <si>
    <t>20 00</t>
  </si>
  <si>
    <t>24 04</t>
  </si>
  <si>
    <t>24 05</t>
  </si>
  <si>
    <t>Приходи от наеми на земя</t>
  </si>
  <si>
    <t>24 06</t>
  </si>
  <si>
    <t>24 08</t>
  </si>
  <si>
    <t>27 01</t>
  </si>
  <si>
    <t>27 02</t>
  </si>
  <si>
    <t>27 04</t>
  </si>
  <si>
    <t>27 05</t>
  </si>
  <si>
    <t>27 07</t>
  </si>
  <si>
    <t>27 10</t>
  </si>
  <si>
    <t>27 11</t>
  </si>
  <si>
    <t>27 29</t>
  </si>
  <si>
    <t>28 02</t>
  </si>
  <si>
    <t>36 11</t>
  </si>
  <si>
    <t>36 19</t>
  </si>
  <si>
    <t>37 01</t>
  </si>
  <si>
    <t>37 02</t>
  </si>
  <si>
    <t>40 22</t>
  </si>
  <si>
    <t>40 40</t>
  </si>
  <si>
    <t>41 00</t>
  </si>
  <si>
    <t>45 00</t>
  </si>
  <si>
    <t>Други данъци</t>
  </si>
  <si>
    <t>Такси за битови отпадъци</t>
  </si>
  <si>
    <t>Такси за технически услуги</t>
  </si>
  <si>
    <t>Други общински такси</t>
  </si>
  <si>
    <t>27 17</t>
  </si>
  <si>
    <t>Такса за притежаване на куче</t>
  </si>
  <si>
    <t>01-03</t>
  </si>
  <si>
    <t>13 08</t>
  </si>
  <si>
    <t>Туристически данък</t>
  </si>
  <si>
    <t>Друго финансиране</t>
  </si>
  <si>
    <t>№ по ред</t>
  </si>
  <si>
    <t>§§</t>
  </si>
  <si>
    <t>1.ИМУШЕСТВЕНИ И ДРУГИ ДАНЪЦИ</t>
  </si>
  <si>
    <t>Окончателен годишен патентен данък</t>
  </si>
  <si>
    <t>Имуществени и други местни данъци</t>
  </si>
  <si>
    <t>13 00</t>
  </si>
  <si>
    <t>Данък върху недвижими имоти</t>
  </si>
  <si>
    <t>Данък върху превозни средства</t>
  </si>
  <si>
    <t>2.НЕДАНЪЧНИ ПРИХОДИ</t>
  </si>
  <si>
    <t>Приходи и доходи от собственост</t>
  </si>
  <si>
    <t>24 00</t>
  </si>
  <si>
    <t>Приходи от наеми на имущество</t>
  </si>
  <si>
    <t>Приходи от дивиденти</t>
  </si>
  <si>
    <t>24 07</t>
  </si>
  <si>
    <t>Приходи от лихви по текущи банкови сметки</t>
  </si>
  <si>
    <t>Приходи от лихви по срочни депозити</t>
  </si>
  <si>
    <t>24 09</t>
  </si>
  <si>
    <t>27 00</t>
  </si>
  <si>
    <t>Такси за ползване на детски градини</t>
  </si>
  <si>
    <t>Такси за полвзване на ДСП</t>
  </si>
  <si>
    <t>Такси за административни услуги</t>
  </si>
  <si>
    <t>Глоби, санкции и и наказателни лихви</t>
  </si>
  <si>
    <t>28 00</t>
  </si>
  <si>
    <t>Глоби, санкции,  лихви и неустойки</t>
  </si>
  <si>
    <t>36 00</t>
  </si>
  <si>
    <t>Получени застрахователни обезщетeния за ДМА</t>
  </si>
  <si>
    <t xml:space="preserve">Получени други застрахователни обезщет. </t>
  </si>
  <si>
    <t>36 12</t>
  </si>
  <si>
    <t>Внесени ДДС и др. данъци върху продажбите</t>
  </si>
  <si>
    <t>37 00</t>
  </si>
  <si>
    <t>Внесен данък  върху приходите от стопанска дейност</t>
  </si>
  <si>
    <t>40 00</t>
  </si>
  <si>
    <t>Постъпления от продажба на сгради</t>
  </si>
  <si>
    <t>Постъпления от продажба на земя</t>
  </si>
  <si>
    <t>45 01</t>
  </si>
  <si>
    <t>I. ВСИЧКО  (1+2)</t>
  </si>
  <si>
    <t>II. ВЗАИМООТНОШЕНИЯ С ЦБ</t>
  </si>
  <si>
    <t>31 00</t>
  </si>
  <si>
    <t xml:space="preserve">31 11 </t>
  </si>
  <si>
    <t>31 12</t>
  </si>
  <si>
    <t>31 13</t>
  </si>
  <si>
    <t>31-18</t>
  </si>
  <si>
    <t xml:space="preserve">Получени от общини целеви трансфери /субсидии/ </t>
  </si>
  <si>
    <t>31 28</t>
  </si>
  <si>
    <t>ІІІ. ТРАНСФЕРИ</t>
  </si>
  <si>
    <t>Трансфери между бюджетни сметки</t>
  </si>
  <si>
    <t>61 00</t>
  </si>
  <si>
    <t>Получени трансфери м/у бюджетни сметки</t>
  </si>
  <si>
    <t>61 01</t>
  </si>
  <si>
    <t>61 05</t>
  </si>
  <si>
    <t>62 00</t>
  </si>
  <si>
    <t>Предоставени трансфери между бюджетни и извънб. сметки</t>
  </si>
  <si>
    <t>62 02</t>
  </si>
  <si>
    <t>Трансфери от ПУДООС</t>
  </si>
  <si>
    <t>64 01</t>
  </si>
  <si>
    <t>ІV. ВРЕМЕННИ БЕЗЛИХВЕНИ ЗАЕМИ</t>
  </si>
  <si>
    <t>76 00</t>
  </si>
  <si>
    <t>V. ОПЕРАЦИИ С ФИН. АКТИВИ И ПАСИВИ</t>
  </si>
  <si>
    <t>83 00</t>
  </si>
  <si>
    <t>83 82</t>
  </si>
  <si>
    <t>88 00</t>
  </si>
  <si>
    <t>Временно съхранявани чужди средства</t>
  </si>
  <si>
    <t>88 03</t>
  </si>
  <si>
    <t>93 00</t>
  </si>
  <si>
    <t>Депозити и средства по сметки</t>
  </si>
  <si>
    <t>95 00</t>
  </si>
  <si>
    <t>95 01</t>
  </si>
  <si>
    <t>Наличност в лева по сметки в края на периода</t>
  </si>
  <si>
    <t>95 07</t>
  </si>
  <si>
    <t>Наличност в лева по срочни депозити в края на периода</t>
  </si>
  <si>
    <t>95 09</t>
  </si>
  <si>
    <t>ВСИЧКО ПРИХОДИ ПО БЮДЖЕТА:</t>
  </si>
  <si>
    <t xml:space="preserve">Такси за ползване на пазари, тържища, тротоари  </t>
  </si>
  <si>
    <t>Постъпления от продажба на нефин. активи</t>
  </si>
  <si>
    <t>Обща субсидия  за държавни дейности</t>
  </si>
  <si>
    <t xml:space="preserve">Обща изравнителна субсидия за местни дейности </t>
  </si>
  <si>
    <t>Получени от общини целеви трансфери  /субсидии/</t>
  </si>
  <si>
    <t>Получени трансфери от МТСП по програми за осигуряване на заетост</t>
  </si>
  <si>
    <t>Трансфери между бюджетни и извънб. сметки</t>
  </si>
  <si>
    <t xml:space="preserve"> Временни. безлихвени заеми м/у бюджетни и извънбюджетни сметки</t>
  </si>
  <si>
    <t>Временно съхранявани средства и средства на разпореждане</t>
  </si>
  <si>
    <t>в това число:</t>
  </si>
  <si>
    <t>държавни приходи</t>
  </si>
  <si>
    <t>общински приходи</t>
  </si>
  <si>
    <t xml:space="preserve">ВСИЧКО                                    държавни и общински приходи </t>
  </si>
  <si>
    <t>НАИМЕНОВАНИЕ НА ПРИХОДНИТЕ ПАРАГРАФИ</t>
  </si>
  <si>
    <t>БЮДЖЕТ</t>
  </si>
  <si>
    <t xml:space="preserve"> Приложение № 1</t>
  </si>
  <si>
    <t>61 02</t>
  </si>
  <si>
    <t>62 01</t>
  </si>
  <si>
    <t>Предоставени трансфери м/у бюдж. сметки</t>
  </si>
  <si>
    <t>Получени трансфери м/у бюджетни и извънб. сметки</t>
  </si>
  <si>
    <t>95 03</t>
  </si>
  <si>
    <t>Остатък в лв. по сроч. депозити от предх.период</t>
  </si>
  <si>
    <t>Остатък в лв. по сметки от предходен период</t>
  </si>
  <si>
    <t>40 30</t>
  </si>
  <si>
    <t>Данък при придоб.имущество по дарения и възм. начин</t>
  </si>
  <si>
    <t>Нетни приходи от продажба на стоки, услуги и прод.</t>
  </si>
  <si>
    <t>Такси за ползване на детски ясли и др. по здравеопазването</t>
  </si>
  <si>
    <t>Наказателни лихви за данъци, мита и осигурителни вноски</t>
  </si>
  <si>
    <t>28 09</t>
  </si>
  <si>
    <t>Внесен ДДС</t>
  </si>
  <si>
    <t>Помощи и дарения от страната</t>
  </si>
  <si>
    <t>Текущи помощи и дарения от страната</t>
  </si>
  <si>
    <t>Постъпления от продажба на НМА</t>
  </si>
  <si>
    <t>Трансфери м/у бюджета на бюдж.организация и  ЦБ</t>
  </si>
  <si>
    <t>Получени от общини целеви субсидии от ЦБ за капиталови разходи</t>
  </si>
  <si>
    <t>Заеми от  банки и други лица в страната</t>
  </si>
  <si>
    <t>93 18</t>
  </si>
  <si>
    <t>Погашения по фин.лизинг и търг.кредит</t>
  </si>
  <si>
    <t>Получени кр.заеми от др.лица в страната</t>
  </si>
  <si>
    <t>83 71</t>
  </si>
  <si>
    <t>Погашения по кр.заеми от др.лица  в страната</t>
  </si>
  <si>
    <t>83 81</t>
  </si>
  <si>
    <t>Погашения по дългоср.заеми от др.лица в стр</t>
  </si>
  <si>
    <t>ИЗГОТВИЛ…………………………..</t>
  </si>
  <si>
    <t>КМЕТ……………………..</t>
  </si>
  <si>
    <t>ГЛ. СЧЕТОВОДИТЕЛ…………………</t>
  </si>
  <si>
    <t>/Т.Пеняшка/</t>
  </si>
  <si>
    <t>/инж. Иво Цветков/</t>
  </si>
  <si>
    <t>93 36</t>
  </si>
  <si>
    <t>Бюджет за 2016г.</t>
  </si>
  <si>
    <t>Отчет към 31.12.2016г.</t>
  </si>
  <si>
    <t>Проект за 2017 г.</t>
  </si>
  <si>
    <t xml:space="preserve"> на  Община Бяла Слатина за 2017 г.- ПРИХОДИ, ТРАНСФЕРИ И СУБСИДИИ, ФИНАНСИРАНИЯ</t>
  </si>
  <si>
    <t>Предоставена временна фин.помощ</t>
  </si>
  <si>
    <t>72 00</t>
  </si>
  <si>
    <t>Предоставени средства по вр.фин.помощ</t>
  </si>
  <si>
    <t>72 01</t>
  </si>
  <si>
    <t>Възстановени суми по предост.вр.фин.помощ</t>
  </si>
  <si>
    <t>72 02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</si>
</sst>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&quot;"/>
    <numFmt numFmtId="177" formatCode="&quot;Истина&quot;;&quot; Истина &quot;;&quot; Неистина &quot;"/>
    <numFmt numFmtId="178" formatCode="&quot;Включено&quot;;&quot; Включено &quot;;&quot; Изключено &quot;"/>
    <numFmt numFmtId="179" formatCode="[$¥€-2]\ #,##0.00_);[Red]\([$¥€-2]\ #,##0.00\)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1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21" borderId="6" applyNumberFormat="0" applyAlignment="0" applyProtection="0"/>
    <xf numFmtId="0" fontId="12" fillId="21" borderId="2" applyNumberFormat="0" applyAlignment="0" applyProtection="0"/>
    <xf numFmtId="0" fontId="13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5" fillId="24" borderId="10" xfId="0" applyFont="1" applyFill="1" applyBorder="1" applyAlignment="1">
      <alignment/>
    </xf>
    <xf numFmtId="49" fontId="25" fillId="24" borderId="10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top" wrapText="1"/>
    </xf>
    <xf numFmtId="49" fontId="25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3" fontId="21" fillId="0" borderId="10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wrapText="1"/>
    </xf>
    <xf numFmtId="0" fontId="20" fillId="25" borderId="10" xfId="0" applyFont="1" applyFill="1" applyBorder="1" applyAlignment="1">
      <alignment horizontal="center"/>
    </xf>
    <xf numFmtId="3" fontId="20" fillId="25" borderId="10" xfId="0" applyNumberFormat="1" applyFont="1" applyFill="1" applyBorder="1" applyAlignment="1">
      <alignment horizontal="right"/>
    </xf>
    <xf numFmtId="0" fontId="20" fillId="25" borderId="10" xfId="0" applyFont="1" applyFill="1" applyBorder="1" applyAlignment="1">
      <alignment horizontal="justify" vertical="top" wrapText="1"/>
    </xf>
    <xf numFmtId="49" fontId="20" fillId="25" borderId="10" xfId="0" applyNumberFormat="1" applyFont="1" applyFill="1" applyBorder="1" applyAlignment="1">
      <alignment horizontal="center"/>
    </xf>
    <xf numFmtId="3" fontId="20" fillId="25" borderId="10" xfId="0" applyNumberFormat="1" applyFont="1" applyFill="1" applyBorder="1" applyAlignment="1">
      <alignment/>
    </xf>
    <xf numFmtId="0" fontId="21" fillId="25" borderId="10" xfId="0" applyFont="1" applyFill="1" applyBorder="1" applyAlignment="1">
      <alignment/>
    </xf>
    <xf numFmtId="3" fontId="21" fillId="25" borderId="10" xfId="0" applyNumberFormat="1" applyFont="1" applyFill="1" applyBorder="1" applyAlignment="1">
      <alignment/>
    </xf>
    <xf numFmtId="0" fontId="20" fillId="25" borderId="10" xfId="0" applyFont="1" applyFill="1" applyBorder="1" applyAlignment="1">
      <alignment/>
    </xf>
    <xf numFmtId="3" fontId="1" fillId="25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3" fontId="28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justify" vertical="top" wrapText="1"/>
    </xf>
    <xf numFmtId="49" fontId="25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2" fontId="23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F75" sqref="F75"/>
    </sheetView>
  </sheetViews>
  <sheetFormatPr defaultColWidth="9.140625" defaultRowHeight="12.75"/>
  <cols>
    <col min="1" max="1" width="3.140625" style="0" customWidth="1"/>
    <col min="2" max="2" width="46.00390625" style="0" customWidth="1"/>
    <col min="3" max="3" width="6.7109375" style="0" customWidth="1"/>
    <col min="4" max="4" width="11.57421875" style="0" customWidth="1"/>
    <col min="5" max="5" width="11.7109375" style="0" customWidth="1"/>
    <col min="6" max="6" width="12.00390625" style="0" customWidth="1"/>
    <col min="7" max="7" width="11.28125" style="0" customWidth="1"/>
    <col min="8" max="8" width="12.00390625" style="0" customWidth="1"/>
    <col min="9" max="9" width="11.421875" style="0" customWidth="1"/>
    <col min="10" max="10" width="11.00390625" style="0" customWidth="1"/>
    <col min="11" max="11" width="12.00390625" style="0" customWidth="1"/>
    <col min="12" max="12" width="11.140625" style="0" customWidth="1"/>
  </cols>
  <sheetData>
    <row r="1" spans="10:12" ht="14.25">
      <c r="J1" s="52" t="s">
        <v>126</v>
      </c>
      <c r="K1" s="52"/>
      <c r="L1" s="52"/>
    </row>
    <row r="2" spans="1:12" ht="20.25">
      <c r="A2" s="54" t="s">
        <v>125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9.5">
      <c r="A3" s="57" t="s">
        <v>163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 customHeight="1">
      <c r="A4" s="58" t="s">
        <v>39</v>
      </c>
      <c r="B4" s="62" t="s">
        <v>124</v>
      </c>
      <c r="C4" s="65" t="s">
        <v>40</v>
      </c>
      <c r="D4" s="68" t="s">
        <v>123</v>
      </c>
      <c r="E4" s="68"/>
      <c r="F4" s="68"/>
      <c r="G4" s="55" t="s">
        <v>120</v>
      </c>
      <c r="H4" s="56"/>
      <c r="I4" s="56"/>
      <c r="J4" s="56"/>
      <c r="K4" s="56"/>
      <c r="L4" s="56"/>
    </row>
    <row r="5" spans="1:12" ht="12.75">
      <c r="A5" s="59"/>
      <c r="B5" s="63"/>
      <c r="C5" s="66"/>
      <c r="D5" s="68"/>
      <c r="E5" s="68"/>
      <c r="F5" s="68"/>
      <c r="G5" s="55" t="s">
        <v>121</v>
      </c>
      <c r="H5" s="56"/>
      <c r="I5" s="56"/>
      <c r="J5" s="55" t="s">
        <v>122</v>
      </c>
      <c r="K5" s="56"/>
      <c r="L5" s="56"/>
    </row>
    <row r="6" spans="1:12" ht="12.75" customHeight="1">
      <c r="A6" s="59"/>
      <c r="B6" s="63"/>
      <c r="C6" s="66"/>
      <c r="D6" s="53" t="s">
        <v>160</v>
      </c>
      <c r="E6" s="53" t="s">
        <v>161</v>
      </c>
      <c r="F6" s="53" t="s">
        <v>162</v>
      </c>
      <c r="G6" s="53" t="s">
        <v>160</v>
      </c>
      <c r="H6" s="53" t="s">
        <v>161</v>
      </c>
      <c r="I6" s="53" t="s">
        <v>162</v>
      </c>
      <c r="J6" s="53" t="s">
        <v>160</v>
      </c>
      <c r="K6" s="53" t="s">
        <v>161</v>
      </c>
      <c r="L6" s="53" t="s">
        <v>162</v>
      </c>
    </row>
    <row r="7" spans="1:12" ht="12.75">
      <c r="A7" s="60"/>
      <c r="B7" s="64"/>
      <c r="C7" s="67"/>
      <c r="D7" s="53"/>
      <c r="E7" s="53"/>
      <c r="F7" s="53"/>
      <c r="G7" s="53"/>
      <c r="H7" s="53"/>
      <c r="I7" s="53"/>
      <c r="J7" s="53"/>
      <c r="K7" s="53"/>
      <c r="L7" s="53"/>
    </row>
    <row r="8" spans="1:12" ht="12.75">
      <c r="A8" s="26">
        <v>1</v>
      </c>
      <c r="B8" s="27">
        <v>2</v>
      </c>
      <c r="C8" s="28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11</v>
      </c>
      <c r="K8" s="25">
        <v>12</v>
      </c>
      <c r="L8" s="25">
        <v>13</v>
      </c>
    </row>
    <row r="9" spans="1:12" ht="19.5" customHeight="1">
      <c r="A9" s="29"/>
      <c r="B9" s="30" t="s">
        <v>41</v>
      </c>
      <c r="C9" s="31"/>
      <c r="D9" s="32">
        <f aca="true" t="shared" si="0" ref="D9:D21">G9+J9</f>
        <v>904000</v>
      </c>
      <c r="E9" s="32">
        <f aca="true" t="shared" si="1" ref="E9:E21">H9+K9</f>
        <v>1032872</v>
      </c>
      <c r="F9" s="32">
        <f aca="true" t="shared" si="2" ref="F9:F22">I9+L9</f>
        <v>972000</v>
      </c>
      <c r="G9" s="32">
        <v>0</v>
      </c>
      <c r="H9" s="39">
        <f>H10+H11+H16</f>
        <v>0</v>
      </c>
      <c r="I9" s="39"/>
      <c r="J9" s="32">
        <f>J10+J11</f>
        <v>904000</v>
      </c>
      <c r="K9" s="32">
        <f>K10+K11+K16</f>
        <v>1032872</v>
      </c>
      <c r="L9" s="32">
        <f>L10+L11+L16</f>
        <v>972000</v>
      </c>
    </row>
    <row r="10" spans="1:12" ht="15.75">
      <c r="A10" s="2">
        <v>1</v>
      </c>
      <c r="B10" s="5" t="s">
        <v>42</v>
      </c>
      <c r="C10" s="6" t="s">
        <v>35</v>
      </c>
      <c r="D10" s="7">
        <f t="shared" si="0"/>
        <v>30000</v>
      </c>
      <c r="E10" s="7">
        <f t="shared" si="1"/>
        <v>30124</v>
      </c>
      <c r="F10" s="7">
        <f t="shared" si="2"/>
        <v>33000</v>
      </c>
      <c r="G10" s="7">
        <v>0</v>
      </c>
      <c r="H10" s="40"/>
      <c r="I10" s="40"/>
      <c r="J10" s="7">
        <v>30000</v>
      </c>
      <c r="K10" s="18">
        <v>30124</v>
      </c>
      <c r="L10" s="7">
        <v>33000</v>
      </c>
    </row>
    <row r="11" spans="1:12" ht="15.75">
      <c r="A11" s="2"/>
      <c r="B11" s="5" t="s">
        <v>43</v>
      </c>
      <c r="C11" s="6" t="s">
        <v>44</v>
      </c>
      <c r="D11" s="7">
        <f t="shared" si="0"/>
        <v>874000</v>
      </c>
      <c r="E11" s="7">
        <f t="shared" si="1"/>
        <v>1002718</v>
      </c>
      <c r="F11" s="7">
        <f t="shared" si="2"/>
        <v>939000</v>
      </c>
      <c r="G11" s="7">
        <v>0</v>
      </c>
      <c r="H11" s="40">
        <f>SUM(H12:H15)</f>
        <v>0</v>
      </c>
      <c r="I11" s="40"/>
      <c r="J11" s="7">
        <f>SUM(J12:J15)</f>
        <v>874000</v>
      </c>
      <c r="K11" s="7">
        <f>SUM(K12:K15)</f>
        <v>1002718</v>
      </c>
      <c r="L11" s="7">
        <f>SUM(L12:L15)</f>
        <v>939000</v>
      </c>
    </row>
    <row r="12" spans="1:12" ht="15.75">
      <c r="A12" s="2">
        <v>2</v>
      </c>
      <c r="B12" s="3" t="s">
        <v>45</v>
      </c>
      <c r="C12" s="2" t="s">
        <v>3</v>
      </c>
      <c r="D12" s="8">
        <f t="shared" si="0"/>
        <v>210000</v>
      </c>
      <c r="E12" s="8">
        <f t="shared" si="1"/>
        <v>234298</v>
      </c>
      <c r="F12" s="8">
        <f t="shared" si="2"/>
        <v>216000</v>
      </c>
      <c r="G12" s="8"/>
      <c r="H12" s="40"/>
      <c r="I12" s="40"/>
      <c r="J12" s="8">
        <v>210000</v>
      </c>
      <c r="K12" s="16">
        <v>234298</v>
      </c>
      <c r="L12" s="8">
        <v>216000</v>
      </c>
    </row>
    <row r="13" spans="1:12" ht="15.75">
      <c r="A13" s="2">
        <v>3</v>
      </c>
      <c r="B13" s="3" t="s">
        <v>46</v>
      </c>
      <c r="C13" s="2" t="s">
        <v>4</v>
      </c>
      <c r="D13" s="8">
        <f t="shared" si="0"/>
        <v>380000</v>
      </c>
      <c r="E13" s="8">
        <f t="shared" si="1"/>
        <v>472548</v>
      </c>
      <c r="F13" s="8">
        <f t="shared" si="2"/>
        <v>440000</v>
      </c>
      <c r="G13" s="8"/>
      <c r="H13" s="40"/>
      <c r="I13" s="40"/>
      <c r="J13" s="8">
        <v>380000</v>
      </c>
      <c r="K13" s="16">
        <v>472548</v>
      </c>
      <c r="L13" s="8">
        <v>440000</v>
      </c>
    </row>
    <row r="14" spans="1:12" ht="31.5">
      <c r="A14" s="2">
        <v>4</v>
      </c>
      <c r="B14" s="9" t="s">
        <v>135</v>
      </c>
      <c r="C14" s="2" t="s">
        <v>5</v>
      </c>
      <c r="D14" s="8">
        <f t="shared" si="0"/>
        <v>280000</v>
      </c>
      <c r="E14" s="8">
        <f t="shared" si="1"/>
        <v>293122</v>
      </c>
      <c r="F14" s="8">
        <f t="shared" si="2"/>
        <v>280000</v>
      </c>
      <c r="G14" s="8"/>
      <c r="H14" s="40"/>
      <c r="I14" s="40"/>
      <c r="J14" s="8">
        <v>280000</v>
      </c>
      <c r="K14" s="16">
        <v>293122</v>
      </c>
      <c r="L14" s="8">
        <v>280000</v>
      </c>
    </row>
    <row r="15" spans="1:12" ht="15.75">
      <c r="A15" s="2">
        <v>5</v>
      </c>
      <c r="B15" s="3" t="s">
        <v>37</v>
      </c>
      <c r="C15" s="2" t="s">
        <v>36</v>
      </c>
      <c r="D15" s="8">
        <f t="shared" si="0"/>
        <v>4000</v>
      </c>
      <c r="E15" s="8">
        <f t="shared" si="1"/>
        <v>2750</v>
      </c>
      <c r="F15" s="8">
        <f t="shared" si="2"/>
        <v>3000</v>
      </c>
      <c r="G15" s="8"/>
      <c r="H15" s="40"/>
      <c r="I15" s="40"/>
      <c r="J15" s="8">
        <v>4000</v>
      </c>
      <c r="K15" s="16">
        <v>2750</v>
      </c>
      <c r="L15" s="8">
        <v>3000</v>
      </c>
    </row>
    <row r="16" spans="1:12" ht="15.75">
      <c r="A16" s="2">
        <v>6</v>
      </c>
      <c r="B16" s="10" t="s">
        <v>29</v>
      </c>
      <c r="C16" s="11" t="s">
        <v>6</v>
      </c>
      <c r="D16" s="7">
        <f t="shared" si="0"/>
        <v>0</v>
      </c>
      <c r="E16" s="7">
        <f t="shared" si="1"/>
        <v>30</v>
      </c>
      <c r="F16" s="7">
        <f t="shared" si="2"/>
        <v>0</v>
      </c>
      <c r="G16" s="7">
        <v>0</v>
      </c>
      <c r="H16" s="40">
        <v>0</v>
      </c>
      <c r="I16" s="40"/>
      <c r="J16" s="7"/>
      <c r="K16" s="18">
        <v>30</v>
      </c>
      <c r="L16" s="7"/>
    </row>
    <row r="17" spans="1:12" ht="15.75">
      <c r="A17" s="29"/>
      <c r="B17" s="33" t="s">
        <v>47</v>
      </c>
      <c r="C17" s="34"/>
      <c r="D17" s="32">
        <f t="shared" si="0"/>
        <v>1817415</v>
      </c>
      <c r="E17" s="32">
        <f t="shared" si="1"/>
        <v>2211657</v>
      </c>
      <c r="F17" s="32">
        <f t="shared" si="2"/>
        <v>1772065</v>
      </c>
      <c r="G17" s="32">
        <f aca="true" t="shared" si="3" ref="G17:L17">G18+G25+G35+G38+G42+G45+G49+G50</f>
        <v>0</v>
      </c>
      <c r="H17" s="35">
        <f t="shared" si="3"/>
        <v>41954</v>
      </c>
      <c r="I17" s="35">
        <f t="shared" si="3"/>
        <v>0</v>
      </c>
      <c r="J17" s="32">
        <f t="shared" si="3"/>
        <v>1817415</v>
      </c>
      <c r="K17" s="32">
        <f t="shared" si="3"/>
        <v>2169703</v>
      </c>
      <c r="L17" s="32">
        <f t="shared" si="3"/>
        <v>1772065</v>
      </c>
    </row>
    <row r="18" spans="1:12" ht="18" customHeight="1">
      <c r="A18" s="2"/>
      <c r="B18" s="13" t="s">
        <v>48</v>
      </c>
      <c r="C18" s="14" t="s">
        <v>49</v>
      </c>
      <c r="D18" s="7">
        <f t="shared" si="0"/>
        <v>438100</v>
      </c>
      <c r="E18" s="7">
        <f t="shared" si="1"/>
        <v>572540</v>
      </c>
      <c r="F18" s="7">
        <f t="shared" si="2"/>
        <v>473100</v>
      </c>
      <c r="G18" s="7">
        <f aca="true" t="shared" si="4" ref="G18:L18">SUM(G19:G24)</f>
        <v>0</v>
      </c>
      <c r="H18" s="7">
        <f t="shared" si="4"/>
        <v>11761</v>
      </c>
      <c r="I18" s="7">
        <f t="shared" si="4"/>
        <v>0</v>
      </c>
      <c r="J18" s="7">
        <f t="shared" si="4"/>
        <v>438100</v>
      </c>
      <c r="K18" s="7">
        <f t="shared" si="4"/>
        <v>560779</v>
      </c>
      <c r="L18" s="7">
        <f t="shared" si="4"/>
        <v>473100</v>
      </c>
    </row>
    <row r="19" spans="1:12" ht="31.5">
      <c r="A19" s="2">
        <v>7</v>
      </c>
      <c r="B19" s="9" t="s">
        <v>136</v>
      </c>
      <c r="C19" s="2" t="s">
        <v>7</v>
      </c>
      <c r="D19" s="8">
        <f t="shared" si="0"/>
        <v>30000</v>
      </c>
      <c r="E19" s="8">
        <f t="shared" si="1"/>
        <v>51132</v>
      </c>
      <c r="F19" s="8">
        <f t="shared" si="2"/>
        <v>30000</v>
      </c>
      <c r="G19" s="8"/>
      <c r="H19" s="16">
        <v>8426</v>
      </c>
      <c r="I19" s="16"/>
      <c r="J19" s="8">
        <v>30000</v>
      </c>
      <c r="K19" s="16">
        <v>42706</v>
      </c>
      <c r="L19" s="8">
        <v>30000</v>
      </c>
    </row>
    <row r="20" spans="1:12" ht="15.75">
      <c r="A20" s="2">
        <v>8</v>
      </c>
      <c r="B20" s="3" t="s">
        <v>50</v>
      </c>
      <c r="C20" s="2" t="s">
        <v>8</v>
      </c>
      <c r="D20" s="8">
        <f t="shared" si="0"/>
        <v>114000</v>
      </c>
      <c r="E20" s="8">
        <f t="shared" si="1"/>
        <v>137427</v>
      </c>
      <c r="F20" s="8">
        <f t="shared" si="2"/>
        <v>108000</v>
      </c>
      <c r="G20" s="16"/>
      <c r="H20" s="16">
        <v>1504</v>
      </c>
      <c r="I20" s="16"/>
      <c r="J20" s="8">
        <v>114000</v>
      </c>
      <c r="K20" s="16">
        <v>135923</v>
      </c>
      <c r="L20" s="8">
        <v>108000</v>
      </c>
    </row>
    <row r="21" spans="1:12" ht="15.75">
      <c r="A21" s="2">
        <v>9</v>
      </c>
      <c r="B21" s="3" t="s">
        <v>9</v>
      </c>
      <c r="C21" s="2" t="s">
        <v>10</v>
      </c>
      <c r="D21" s="8">
        <f t="shared" si="0"/>
        <v>264000</v>
      </c>
      <c r="E21" s="8">
        <f t="shared" si="1"/>
        <v>375057</v>
      </c>
      <c r="F21" s="8">
        <f t="shared" si="2"/>
        <v>330000</v>
      </c>
      <c r="G21" s="16"/>
      <c r="H21" s="16">
        <v>1831</v>
      </c>
      <c r="I21" s="16"/>
      <c r="J21" s="8">
        <v>264000</v>
      </c>
      <c r="K21" s="16">
        <v>373226</v>
      </c>
      <c r="L21" s="8">
        <v>330000</v>
      </c>
    </row>
    <row r="22" spans="1:12" ht="15.75">
      <c r="A22" s="2">
        <v>10</v>
      </c>
      <c r="B22" s="3" t="s">
        <v>51</v>
      </c>
      <c r="C22" s="2" t="s">
        <v>52</v>
      </c>
      <c r="D22" s="8">
        <f aca="true" t="shared" si="5" ref="D22:D37">G22+J22</f>
        <v>15000</v>
      </c>
      <c r="E22" s="8">
        <f aca="true" t="shared" si="6" ref="E22:E37">H22+K22</f>
        <v>0</v>
      </c>
      <c r="F22" s="8">
        <f t="shared" si="2"/>
        <v>0</v>
      </c>
      <c r="G22" s="8"/>
      <c r="H22" s="16"/>
      <c r="I22" s="16"/>
      <c r="J22" s="8">
        <v>15000</v>
      </c>
      <c r="K22" s="16">
        <v>0</v>
      </c>
      <c r="L22" s="8">
        <v>0</v>
      </c>
    </row>
    <row r="23" spans="1:13" ht="15.75">
      <c r="A23" s="2">
        <v>11</v>
      </c>
      <c r="B23" s="3" t="s">
        <v>53</v>
      </c>
      <c r="C23" s="2" t="s">
        <v>11</v>
      </c>
      <c r="D23" s="8">
        <f t="shared" si="5"/>
        <v>100</v>
      </c>
      <c r="E23" s="8">
        <f t="shared" si="6"/>
        <v>152</v>
      </c>
      <c r="F23" s="8">
        <f aca="true" t="shared" si="7" ref="F23:F40">I23+L23</f>
        <v>100</v>
      </c>
      <c r="G23" s="8"/>
      <c r="H23" s="16"/>
      <c r="I23" s="16"/>
      <c r="J23" s="8">
        <v>100</v>
      </c>
      <c r="K23" s="16">
        <v>152</v>
      </c>
      <c r="L23" s="8">
        <v>100</v>
      </c>
      <c r="M23" s="24"/>
    </row>
    <row r="24" spans="1:12" ht="15.75">
      <c r="A24" s="2">
        <v>12</v>
      </c>
      <c r="B24" s="3" t="s">
        <v>54</v>
      </c>
      <c r="C24" s="2" t="s">
        <v>55</v>
      </c>
      <c r="D24" s="8">
        <f t="shared" si="5"/>
        <v>15000</v>
      </c>
      <c r="E24" s="8">
        <f t="shared" si="6"/>
        <v>8772</v>
      </c>
      <c r="F24" s="8">
        <f t="shared" si="7"/>
        <v>5000</v>
      </c>
      <c r="G24" s="8"/>
      <c r="H24" s="16"/>
      <c r="I24" s="16"/>
      <c r="J24" s="8">
        <v>15000</v>
      </c>
      <c r="K24" s="16">
        <v>8772</v>
      </c>
      <c r="L24" s="8">
        <v>5000</v>
      </c>
    </row>
    <row r="25" spans="1:12" ht="15.75">
      <c r="A25" s="2"/>
      <c r="B25" s="10" t="s">
        <v>0</v>
      </c>
      <c r="C25" s="11" t="s">
        <v>56</v>
      </c>
      <c r="D25" s="7">
        <f t="shared" si="5"/>
        <v>1213615</v>
      </c>
      <c r="E25" s="7">
        <f t="shared" si="6"/>
        <v>1304141</v>
      </c>
      <c r="F25" s="7">
        <f t="shared" si="7"/>
        <v>1196265</v>
      </c>
      <c r="G25" s="7">
        <f aca="true" t="shared" si="8" ref="G25:L25">SUM(G26:G34)</f>
        <v>0</v>
      </c>
      <c r="H25" s="16">
        <f t="shared" si="8"/>
        <v>0</v>
      </c>
      <c r="I25" s="16">
        <f t="shared" si="8"/>
        <v>0</v>
      </c>
      <c r="J25" s="7">
        <f t="shared" si="8"/>
        <v>1213615</v>
      </c>
      <c r="K25" s="7">
        <f t="shared" si="8"/>
        <v>1304141</v>
      </c>
      <c r="L25" s="7">
        <f t="shared" si="8"/>
        <v>1196265</v>
      </c>
    </row>
    <row r="26" spans="1:12" ht="15.75">
      <c r="A26" s="2">
        <v>13</v>
      </c>
      <c r="B26" s="3" t="s">
        <v>57</v>
      </c>
      <c r="C26" s="2" t="s">
        <v>12</v>
      </c>
      <c r="D26" s="8">
        <f t="shared" si="5"/>
        <v>112000</v>
      </c>
      <c r="E26" s="8">
        <f t="shared" si="6"/>
        <v>115608</v>
      </c>
      <c r="F26" s="8">
        <f t="shared" si="7"/>
        <v>108650</v>
      </c>
      <c r="G26" s="8"/>
      <c r="H26" s="16"/>
      <c r="I26" s="16"/>
      <c r="J26" s="8">
        <v>112000</v>
      </c>
      <c r="K26" s="16">
        <v>115608</v>
      </c>
      <c r="L26" s="8">
        <v>108650</v>
      </c>
    </row>
    <row r="27" spans="1:12" ht="30" customHeight="1">
      <c r="A27" s="2">
        <v>14</v>
      </c>
      <c r="B27" s="9" t="s">
        <v>137</v>
      </c>
      <c r="C27" s="2" t="s">
        <v>13</v>
      </c>
      <c r="D27" s="8">
        <f t="shared" si="5"/>
        <v>25000</v>
      </c>
      <c r="E27" s="8">
        <f t="shared" si="6"/>
        <v>23657</v>
      </c>
      <c r="F27" s="8">
        <f t="shared" si="7"/>
        <v>18000</v>
      </c>
      <c r="G27" s="8"/>
      <c r="H27" s="16"/>
      <c r="I27" s="16"/>
      <c r="J27" s="8">
        <v>25000</v>
      </c>
      <c r="K27" s="16">
        <v>23657</v>
      </c>
      <c r="L27" s="8">
        <v>18000</v>
      </c>
    </row>
    <row r="28" spans="1:12" ht="15.75">
      <c r="A28" s="2">
        <v>15</v>
      </c>
      <c r="B28" s="3" t="s">
        <v>58</v>
      </c>
      <c r="C28" s="2" t="s">
        <v>14</v>
      </c>
      <c r="D28" s="8">
        <f t="shared" si="5"/>
        <v>84000</v>
      </c>
      <c r="E28" s="8">
        <f t="shared" si="6"/>
        <v>96271</v>
      </c>
      <c r="F28" s="8">
        <f t="shared" si="7"/>
        <v>90000</v>
      </c>
      <c r="G28" s="8"/>
      <c r="H28" s="16"/>
      <c r="I28" s="16"/>
      <c r="J28" s="8">
        <v>84000</v>
      </c>
      <c r="K28" s="16">
        <v>96271</v>
      </c>
      <c r="L28" s="8">
        <v>90000</v>
      </c>
    </row>
    <row r="29" spans="1:12" ht="20.25" customHeight="1">
      <c r="A29" s="2">
        <v>16</v>
      </c>
      <c r="B29" s="15" t="s">
        <v>111</v>
      </c>
      <c r="C29" s="2" t="s">
        <v>15</v>
      </c>
      <c r="D29" s="8">
        <f t="shared" si="5"/>
        <v>26700</v>
      </c>
      <c r="E29" s="8">
        <f t="shared" si="6"/>
        <v>26416</v>
      </c>
      <c r="F29" s="8">
        <f t="shared" si="7"/>
        <v>26700</v>
      </c>
      <c r="G29" s="8"/>
      <c r="H29" s="16"/>
      <c r="I29" s="16"/>
      <c r="J29" s="8">
        <v>26700</v>
      </c>
      <c r="K29" s="16">
        <v>26416</v>
      </c>
      <c r="L29" s="8">
        <v>26700</v>
      </c>
    </row>
    <row r="30" spans="1:12" ht="15.75">
      <c r="A30" s="2">
        <v>18</v>
      </c>
      <c r="B30" s="3" t="s">
        <v>30</v>
      </c>
      <c r="C30" s="2" t="s">
        <v>16</v>
      </c>
      <c r="D30" s="8">
        <f t="shared" si="5"/>
        <v>830815</v>
      </c>
      <c r="E30" s="8">
        <f t="shared" si="6"/>
        <v>907735</v>
      </c>
      <c r="F30" s="8">
        <f t="shared" si="7"/>
        <v>830815</v>
      </c>
      <c r="G30" s="8"/>
      <c r="H30" s="16"/>
      <c r="I30" s="16"/>
      <c r="J30" s="8">
        <v>830815</v>
      </c>
      <c r="K30" s="16">
        <v>907735</v>
      </c>
      <c r="L30" s="8">
        <v>830815</v>
      </c>
    </row>
    <row r="31" spans="1:12" ht="15.75">
      <c r="A31" s="2">
        <v>19</v>
      </c>
      <c r="B31" s="3" t="s">
        <v>31</v>
      </c>
      <c r="C31" s="2" t="s">
        <v>17</v>
      </c>
      <c r="D31" s="8">
        <f t="shared" si="5"/>
        <v>22000</v>
      </c>
      <c r="E31" s="8">
        <f t="shared" si="6"/>
        <v>32039</v>
      </c>
      <c r="F31" s="8">
        <f t="shared" si="7"/>
        <v>22000</v>
      </c>
      <c r="G31" s="8"/>
      <c r="H31" s="16"/>
      <c r="I31" s="16"/>
      <c r="J31" s="8">
        <v>22000</v>
      </c>
      <c r="K31" s="16">
        <v>32039</v>
      </c>
      <c r="L31" s="8">
        <v>22000</v>
      </c>
    </row>
    <row r="32" spans="1:12" ht="15.75">
      <c r="A32" s="2">
        <v>20</v>
      </c>
      <c r="B32" s="4" t="s">
        <v>59</v>
      </c>
      <c r="C32" s="2" t="s">
        <v>18</v>
      </c>
      <c r="D32" s="8">
        <f t="shared" si="5"/>
        <v>100000</v>
      </c>
      <c r="E32" s="8">
        <f t="shared" si="6"/>
        <v>91673</v>
      </c>
      <c r="F32" s="8">
        <f t="shared" si="7"/>
        <v>90000</v>
      </c>
      <c r="G32" s="8"/>
      <c r="H32" s="16"/>
      <c r="I32" s="16"/>
      <c r="J32" s="8">
        <v>100000</v>
      </c>
      <c r="K32" s="16">
        <v>91673</v>
      </c>
      <c r="L32" s="8">
        <v>90000</v>
      </c>
    </row>
    <row r="33" spans="1:12" ht="15.75">
      <c r="A33" s="2">
        <v>21</v>
      </c>
      <c r="B33" s="3" t="s">
        <v>34</v>
      </c>
      <c r="C33" s="2" t="s">
        <v>33</v>
      </c>
      <c r="D33" s="8">
        <f t="shared" si="5"/>
        <v>100</v>
      </c>
      <c r="E33" s="8">
        <f t="shared" si="6"/>
        <v>35</v>
      </c>
      <c r="F33" s="8">
        <f t="shared" si="7"/>
        <v>100</v>
      </c>
      <c r="G33" s="8"/>
      <c r="H33" s="16"/>
      <c r="I33" s="16"/>
      <c r="J33" s="8">
        <v>100</v>
      </c>
      <c r="K33" s="16">
        <v>35</v>
      </c>
      <c r="L33" s="8">
        <v>100</v>
      </c>
    </row>
    <row r="34" spans="1:12" ht="15.75">
      <c r="A34" s="2">
        <v>22</v>
      </c>
      <c r="B34" s="3" t="s">
        <v>32</v>
      </c>
      <c r="C34" s="2" t="s">
        <v>19</v>
      </c>
      <c r="D34" s="8">
        <f t="shared" si="5"/>
        <v>13000</v>
      </c>
      <c r="E34" s="8">
        <f t="shared" si="6"/>
        <v>10707</v>
      </c>
      <c r="F34" s="8">
        <f t="shared" si="7"/>
        <v>10000</v>
      </c>
      <c r="G34" s="8"/>
      <c r="H34" s="16"/>
      <c r="I34" s="16"/>
      <c r="J34" s="8">
        <v>13000</v>
      </c>
      <c r="K34" s="16">
        <v>10707</v>
      </c>
      <c r="L34" s="8">
        <v>10000</v>
      </c>
    </row>
    <row r="35" spans="1:12" ht="15.75">
      <c r="A35" s="2"/>
      <c r="B35" s="10" t="s">
        <v>60</v>
      </c>
      <c r="C35" s="11" t="s">
        <v>61</v>
      </c>
      <c r="D35" s="7">
        <f t="shared" si="5"/>
        <v>86000</v>
      </c>
      <c r="E35" s="7">
        <f t="shared" si="6"/>
        <v>128603</v>
      </c>
      <c r="F35" s="7">
        <f t="shared" si="7"/>
        <v>83000</v>
      </c>
      <c r="G35" s="7">
        <v>0</v>
      </c>
      <c r="H35" s="16">
        <f>SUM(H36:H37)</f>
        <v>0</v>
      </c>
      <c r="I35" s="16">
        <f>SUM(I36:I37)</f>
        <v>0</v>
      </c>
      <c r="J35" s="7">
        <f>SUM(J36:J37)</f>
        <v>86000</v>
      </c>
      <c r="K35" s="7">
        <f>SUM(K36:K37)</f>
        <v>128603</v>
      </c>
      <c r="L35" s="7">
        <f>SUM(L36:L37)</f>
        <v>83000</v>
      </c>
    </row>
    <row r="36" spans="1:12" ht="17.25" customHeight="1">
      <c r="A36" s="2">
        <v>23</v>
      </c>
      <c r="B36" s="15" t="s">
        <v>62</v>
      </c>
      <c r="C36" s="2" t="s">
        <v>20</v>
      </c>
      <c r="D36" s="8">
        <f t="shared" si="5"/>
        <v>3000</v>
      </c>
      <c r="E36" s="8">
        <f t="shared" si="6"/>
        <v>3772</v>
      </c>
      <c r="F36" s="8">
        <f t="shared" si="7"/>
        <v>3000</v>
      </c>
      <c r="G36" s="8"/>
      <c r="H36" s="16"/>
      <c r="I36" s="16"/>
      <c r="J36" s="8">
        <v>3000</v>
      </c>
      <c r="K36" s="16">
        <v>3772</v>
      </c>
      <c r="L36" s="8">
        <v>3000</v>
      </c>
    </row>
    <row r="37" spans="1:12" ht="33" customHeight="1">
      <c r="A37" s="2">
        <v>24</v>
      </c>
      <c r="B37" s="15" t="s">
        <v>138</v>
      </c>
      <c r="C37" s="2" t="s">
        <v>139</v>
      </c>
      <c r="D37" s="8">
        <f t="shared" si="5"/>
        <v>83000</v>
      </c>
      <c r="E37" s="8">
        <f t="shared" si="6"/>
        <v>124831</v>
      </c>
      <c r="F37" s="8">
        <f t="shared" si="7"/>
        <v>80000</v>
      </c>
      <c r="G37" s="8"/>
      <c r="H37" s="16"/>
      <c r="I37" s="16"/>
      <c r="J37" s="8">
        <v>83000</v>
      </c>
      <c r="K37" s="16">
        <v>124831</v>
      </c>
      <c r="L37" s="8">
        <v>80000</v>
      </c>
    </row>
    <row r="38" spans="1:12" ht="15.75">
      <c r="A38" s="2"/>
      <c r="B38" s="10" t="s">
        <v>1</v>
      </c>
      <c r="C38" s="11" t="s">
        <v>63</v>
      </c>
      <c r="D38" s="7">
        <f>G38+J38</f>
        <v>7700</v>
      </c>
      <c r="E38" s="7">
        <f>H38+K38</f>
        <v>30958</v>
      </c>
      <c r="F38" s="7">
        <f t="shared" si="7"/>
        <v>7700</v>
      </c>
      <c r="G38" s="7">
        <f aca="true" t="shared" si="9" ref="G38:L38">SUM(G39:G41)</f>
        <v>0</v>
      </c>
      <c r="H38" s="18">
        <f t="shared" si="9"/>
        <v>2861</v>
      </c>
      <c r="I38" s="18">
        <f t="shared" si="9"/>
        <v>0</v>
      </c>
      <c r="J38" s="7">
        <f t="shared" si="9"/>
        <v>7700</v>
      </c>
      <c r="K38" s="7">
        <f t="shared" si="9"/>
        <v>28097</v>
      </c>
      <c r="L38" s="7">
        <f t="shared" si="9"/>
        <v>7700</v>
      </c>
    </row>
    <row r="39" spans="1:12" ht="33" customHeight="1">
      <c r="A39" s="2">
        <v>25</v>
      </c>
      <c r="B39" s="15" t="s">
        <v>64</v>
      </c>
      <c r="C39" s="2" t="s">
        <v>21</v>
      </c>
      <c r="D39" s="8">
        <f>G39+J39</f>
        <v>0</v>
      </c>
      <c r="E39" s="8">
        <f aca="true" t="shared" si="10" ref="E39:E47">H39+K39</f>
        <v>19425</v>
      </c>
      <c r="F39" s="8">
        <f t="shared" si="7"/>
        <v>0</v>
      </c>
      <c r="G39" s="16"/>
      <c r="H39" s="16"/>
      <c r="I39" s="16"/>
      <c r="J39" s="8"/>
      <c r="K39" s="16">
        <v>19425</v>
      </c>
      <c r="L39" s="8"/>
    </row>
    <row r="40" spans="1:12" ht="17.25" customHeight="1">
      <c r="A40" s="2">
        <v>26</v>
      </c>
      <c r="B40" s="15" t="s">
        <v>65</v>
      </c>
      <c r="C40" s="2" t="s">
        <v>66</v>
      </c>
      <c r="D40" s="8">
        <f>G40+J40</f>
        <v>0</v>
      </c>
      <c r="E40" s="8">
        <f t="shared" si="10"/>
        <v>126</v>
      </c>
      <c r="F40" s="8">
        <f t="shared" si="7"/>
        <v>0</v>
      </c>
      <c r="G40" s="16"/>
      <c r="H40" s="16">
        <v>126</v>
      </c>
      <c r="I40" s="16"/>
      <c r="J40" s="16"/>
      <c r="K40" s="16"/>
      <c r="L40" s="16"/>
    </row>
    <row r="41" spans="1:12" ht="15.75">
      <c r="A41" s="2">
        <v>27</v>
      </c>
      <c r="B41" s="3" t="s">
        <v>1</v>
      </c>
      <c r="C41" s="2" t="s">
        <v>22</v>
      </c>
      <c r="D41" s="8">
        <f aca="true" t="shared" si="11" ref="D41:D47">G41+J41</f>
        <v>7700</v>
      </c>
      <c r="E41" s="8">
        <f t="shared" si="10"/>
        <v>11407</v>
      </c>
      <c r="F41" s="8">
        <f aca="true" t="shared" si="12" ref="F41:F51">I41+L41</f>
        <v>7700</v>
      </c>
      <c r="G41" s="16"/>
      <c r="H41" s="16">
        <v>2735</v>
      </c>
      <c r="I41" s="16"/>
      <c r="J41" s="16">
        <v>7700</v>
      </c>
      <c r="K41" s="16">
        <v>8672</v>
      </c>
      <c r="L41" s="16">
        <v>7700</v>
      </c>
    </row>
    <row r="42" spans="1:12" ht="14.25" customHeight="1">
      <c r="A42" s="2"/>
      <c r="B42" s="17" t="s">
        <v>67</v>
      </c>
      <c r="C42" s="11" t="s">
        <v>68</v>
      </c>
      <c r="D42" s="7">
        <f t="shared" si="11"/>
        <v>-50000</v>
      </c>
      <c r="E42" s="7">
        <f t="shared" si="10"/>
        <v>-27560</v>
      </c>
      <c r="F42" s="7">
        <f t="shared" si="12"/>
        <v>-50000</v>
      </c>
      <c r="G42" s="18">
        <f>SUM(G43:G44)</f>
        <v>0</v>
      </c>
      <c r="H42" s="18">
        <f>SUM(H43:H44)</f>
        <v>-192</v>
      </c>
      <c r="I42" s="18"/>
      <c r="J42" s="18">
        <f>SUM(J43:J44)</f>
        <v>-50000</v>
      </c>
      <c r="K42" s="18">
        <f>SUM(K43:K44)</f>
        <v>-27368</v>
      </c>
      <c r="L42" s="18">
        <f>SUM(L43:L44)</f>
        <v>-50000</v>
      </c>
    </row>
    <row r="43" spans="1:12" ht="15.75">
      <c r="A43" s="2">
        <v>28</v>
      </c>
      <c r="B43" s="3" t="s">
        <v>140</v>
      </c>
      <c r="C43" s="2" t="s">
        <v>23</v>
      </c>
      <c r="D43" s="8">
        <f t="shared" si="11"/>
        <v>-35000</v>
      </c>
      <c r="E43" s="8">
        <f t="shared" si="10"/>
        <v>-14030</v>
      </c>
      <c r="F43" s="8">
        <f t="shared" si="12"/>
        <v>-35000</v>
      </c>
      <c r="G43" s="16"/>
      <c r="H43" s="16"/>
      <c r="I43" s="16"/>
      <c r="J43" s="16">
        <v>-35000</v>
      </c>
      <c r="K43" s="16">
        <v>-14030</v>
      </c>
      <c r="L43" s="16">
        <v>-35000</v>
      </c>
    </row>
    <row r="44" spans="1:12" ht="31.5">
      <c r="A44" s="2">
        <v>29</v>
      </c>
      <c r="B44" s="15" t="s">
        <v>69</v>
      </c>
      <c r="C44" s="2" t="s">
        <v>24</v>
      </c>
      <c r="D44" s="8">
        <f t="shared" si="11"/>
        <v>-15000</v>
      </c>
      <c r="E44" s="8">
        <f t="shared" si="10"/>
        <v>-13530</v>
      </c>
      <c r="F44" s="8">
        <f t="shared" si="12"/>
        <v>-15000</v>
      </c>
      <c r="G44" s="16"/>
      <c r="H44" s="16">
        <v>-192</v>
      </c>
      <c r="I44" s="16"/>
      <c r="J44" s="16">
        <v>-15000</v>
      </c>
      <c r="K44" s="16">
        <v>-13338</v>
      </c>
      <c r="L44" s="16">
        <v>-15000</v>
      </c>
    </row>
    <row r="45" spans="1:12" ht="20.25" customHeight="1">
      <c r="A45" s="2"/>
      <c r="B45" s="19" t="s">
        <v>112</v>
      </c>
      <c r="C45" s="11" t="s">
        <v>70</v>
      </c>
      <c r="D45" s="7">
        <f t="shared" si="11"/>
        <v>122000</v>
      </c>
      <c r="E45" s="7">
        <f t="shared" si="10"/>
        <v>169562</v>
      </c>
      <c r="F45" s="7">
        <f t="shared" si="12"/>
        <v>62000</v>
      </c>
      <c r="G45" s="18">
        <f>SUM(G46:G48)</f>
        <v>0</v>
      </c>
      <c r="H45" s="41">
        <f>SUM(H46:H48)</f>
        <v>0</v>
      </c>
      <c r="I45" s="41"/>
      <c r="J45" s="18">
        <f>SUM(J46:J48)</f>
        <v>122000</v>
      </c>
      <c r="K45" s="18">
        <f>SUM(K46:K48)</f>
        <v>169562</v>
      </c>
      <c r="L45" s="18">
        <f>SUM(L46:L48)</f>
        <v>62000</v>
      </c>
    </row>
    <row r="46" spans="1:12" ht="15.75">
      <c r="A46" s="2">
        <v>30</v>
      </c>
      <c r="B46" s="3" t="s">
        <v>71</v>
      </c>
      <c r="C46" s="2" t="s">
        <v>25</v>
      </c>
      <c r="D46" s="8">
        <f t="shared" si="11"/>
        <v>20000</v>
      </c>
      <c r="E46" s="8">
        <f t="shared" si="10"/>
        <v>0</v>
      </c>
      <c r="F46" s="8">
        <f t="shared" si="12"/>
        <v>20000</v>
      </c>
      <c r="G46" s="16"/>
      <c r="H46" s="16"/>
      <c r="I46" s="16"/>
      <c r="J46" s="16">
        <v>20000</v>
      </c>
      <c r="K46" s="16"/>
      <c r="L46" s="16">
        <v>20000</v>
      </c>
    </row>
    <row r="47" spans="1:12" ht="15.75">
      <c r="A47" s="2">
        <v>31</v>
      </c>
      <c r="B47" s="3" t="s">
        <v>143</v>
      </c>
      <c r="C47" s="2" t="s">
        <v>134</v>
      </c>
      <c r="D47" s="8">
        <f t="shared" si="11"/>
        <v>2000</v>
      </c>
      <c r="E47" s="8">
        <f t="shared" si="10"/>
        <v>1430</v>
      </c>
      <c r="F47" s="8">
        <f t="shared" si="12"/>
        <v>2000</v>
      </c>
      <c r="G47" s="16"/>
      <c r="H47" s="16"/>
      <c r="I47" s="16"/>
      <c r="J47" s="16">
        <v>2000</v>
      </c>
      <c r="K47" s="16">
        <v>1430</v>
      </c>
      <c r="L47" s="16">
        <v>2000</v>
      </c>
    </row>
    <row r="48" spans="1:12" ht="15.75">
      <c r="A48" s="2">
        <v>32</v>
      </c>
      <c r="B48" s="3" t="s">
        <v>72</v>
      </c>
      <c r="C48" s="2" t="s">
        <v>26</v>
      </c>
      <c r="D48" s="8">
        <f aca="true" t="shared" si="13" ref="D48:E52">G48+J48</f>
        <v>100000</v>
      </c>
      <c r="E48" s="8">
        <f t="shared" si="13"/>
        <v>168132</v>
      </c>
      <c r="F48" s="8">
        <f t="shared" si="12"/>
        <v>40000</v>
      </c>
      <c r="G48" s="16"/>
      <c r="H48" s="16"/>
      <c r="I48" s="16"/>
      <c r="J48" s="16">
        <v>100000</v>
      </c>
      <c r="K48" s="16">
        <v>168132</v>
      </c>
      <c r="L48" s="16">
        <v>40000</v>
      </c>
    </row>
    <row r="49" spans="1:12" ht="15.75">
      <c r="A49" s="2">
        <v>33</v>
      </c>
      <c r="B49" s="10" t="s">
        <v>2</v>
      </c>
      <c r="C49" s="11" t="s">
        <v>27</v>
      </c>
      <c r="D49" s="7">
        <f t="shared" si="13"/>
        <v>0</v>
      </c>
      <c r="E49" s="7">
        <f t="shared" si="13"/>
        <v>2389</v>
      </c>
      <c r="F49" s="7">
        <f t="shared" si="12"/>
        <v>0</v>
      </c>
      <c r="G49" s="18">
        <v>0</v>
      </c>
      <c r="H49" s="16">
        <v>0</v>
      </c>
      <c r="I49" s="16"/>
      <c r="J49" s="18"/>
      <c r="K49" s="18">
        <v>2389</v>
      </c>
      <c r="L49" s="18">
        <v>0</v>
      </c>
    </row>
    <row r="50" spans="1:12" ht="18" customHeight="1">
      <c r="A50" s="2"/>
      <c r="B50" s="19" t="s">
        <v>141</v>
      </c>
      <c r="C50" s="11" t="s">
        <v>28</v>
      </c>
      <c r="D50" s="7">
        <f t="shared" si="13"/>
        <v>0</v>
      </c>
      <c r="E50" s="7">
        <f t="shared" si="13"/>
        <v>31024</v>
      </c>
      <c r="F50" s="7">
        <f t="shared" si="12"/>
        <v>0</v>
      </c>
      <c r="G50" s="18">
        <f>G51</f>
        <v>0</v>
      </c>
      <c r="H50" s="18">
        <f>H51</f>
        <v>27524</v>
      </c>
      <c r="I50" s="16"/>
      <c r="J50" s="18">
        <f>J51</f>
        <v>0</v>
      </c>
      <c r="K50" s="18">
        <f>K51</f>
        <v>3500</v>
      </c>
      <c r="L50" s="18">
        <f>L51</f>
        <v>0</v>
      </c>
    </row>
    <row r="51" spans="1:12" ht="15.75">
      <c r="A51" s="2">
        <v>34</v>
      </c>
      <c r="B51" s="3" t="s">
        <v>142</v>
      </c>
      <c r="C51" s="2" t="s">
        <v>73</v>
      </c>
      <c r="D51" s="8">
        <f t="shared" si="13"/>
        <v>0</v>
      </c>
      <c r="E51" s="8">
        <f t="shared" si="13"/>
        <v>31024</v>
      </c>
      <c r="F51" s="8">
        <f t="shared" si="12"/>
        <v>0</v>
      </c>
      <c r="G51" s="16"/>
      <c r="H51" s="16">
        <v>27524</v>
      </c>
      <c r="I51" s="16"/>
      <c r="J51" s="16"/>
      <c r="K51" s="16">
        <v>3500</v>
      </c>
      <c r="L51" s="16"/>
    </row>
    <row r="52" spans="1:12" ht="15.75">
      <c r="A52" s="29"/>
      <c r="B52" s="33" t="s">
        <v>74</v>
      </c>
      <c r="C52" s="34"/>
      <c r="D52" s="32">
        <f t="shared" si="13"/>
        <v>2721415</v>
      </c>
      <c r="E52" s="32">
        <f t="shared" si="13"/>
        <v>3244529</v>
      </c>
      <c r="F52" s="32">
        <f>I52+L52</f>
        <v>2744065</v>
      </c>
      <c r="G52" s="35">
        <f aca="true" t="shared" si="14" ref="G52:L52">G9+G17</f>
        <v>0</v>
      </c>
      <c r="H52" s="35">
        <f t="shared" si="14"/>
        <v>41954</v>
      </c>
      <c r="I52" s="35">
        <f t="shared" si="14"/>
        <v>0</v>
      </c>
      <c r="J52" s="35">
        <f t="shared" si="14"/>
        <v>2721415</v>
      </c>
      <c r="K52" s="35">
        <f t="shared" si="14"/>
        <v>3202575</v>
      </c>
      <c r="L52" s="35">
        <f t="shared" si="14"/>
        <v>2744065</v>
      </c>
    </row>
    <row r="53" spans="1:12" ht="20.25" customHeight="1">
      <c r="A53" s="29"/>
      <c r="B53" s="33" t="s">
        <v>75</v>
      </c>
      <c r="C53" s="34"/>
      <c r="D53" s="32"/>
      <c r="E53" s="32"/>
      <c r="F53" s="32"/>
      <c r="G53" s="35"/>
      <c r="H53" s="37"/>
      <c r="I53" s="37"/>
      <c r="J53" s="35"/>
      <c r="K53" s="37"/>
      <c r="L53" s="35"/>
    </row>
    <row r="54" spans="1:12" ht="33" customHeight="1">
      <c r="A54" s="2"/>
      <c r="B54" s="13" t="s">
        <v>144</v>
      </c>
      <c r="C54" s="14" t="s">
        <v>76</v>
      </c>
      <c r="D54" s="7">
        <f aca="true" t="shared" si="15" ref="D54:F59">G54+J54</f>
        <v>10590389</v>
      </c>
      <c r="E54" s="7">
        <f t="shared" si="15"/>
        <v>11625361</v>
      </c>
      <c r="F54" s="7">
        <f t="shared" si="15"/>
        <v>11811463</v>
      </c>
      <c r="G54" s="18">
        <f>SUM(G55:G59)</f>
        <v>8510289</v>
      </c>
      <c r="H54" s="18">
        <f>SUM(H55:H59)</f>
        <v>9245528</v>
      </c>
      <c r="I54" s="18">
        <f>SUM(I55:I59)</f>
        <v>9685663</v>
      </c>
      <c r="J54" s="18">
        <f>J55+J56+J57+J58+J59</f>
        <v>2080100</v>
      </c>
      <c r="K54" s="18">
        <f>K55+K56+K57+K58+K59</f>
        <v>2379833</v>
      </c>
      <c r="L54" s="18">
        <f>L55+L56+L57+L58+L59</f>
        <v>2125800</v>
      </c>
    </row>
    <row r="55" spans="1:12" ht="15.75">
      <c r="A55" s="2">
        <v>35</v>
      </c>
      <c r="B55" s="20" t="s">
        <v>113</v>
      </c>
      <c r="C55" s="21" t="s">
        <v>77</v>
      </c>
      <c r="D55" s="8">
        <f t="shared" si="15"/>
        <v>8510289</v>
      </c>
      <c r="E55" s="8">
        <f t="shared" si="15"/>
        <v>8982149</v>
      </c>
      <c r="F55" s="8">
        <f t="shared" si="15"/>
        <v>9685663</v>
      </c>
      <c r="G55" s="16">
        <v>8510289</v>
      </c>
      <c r="H55" s="16">
        <v>8982149</v>
      </c>
      <c r="I55" s="43">
        <v>9685663</v>
      </c>
      <c r="J55" s="16"/>
      <c r="K55" s="16"/>
      <c r="L55" s="16"/>
    </row>
    <row r="56" spans="1:12" ht="30.75" customHeight="1">
      <c r="A56" s="2">
        <v>36</v>
      </c>
      <c r="B56" s="22" t="s">
        <v>114</v>
      </c>
      <c r="C56" s="21" t="s">
        <v>78</v>
      </c>
      <c r="D56" s="8">
        <f t="shared" si="15"/>
        <v>1644800</v>
      </c>
      <c r="E56" s="8">
        <f t="shared" si="15"/>
        <v>1644800</v>
      </c>
      <c r="F56" s="8">
        <f t="shared" si="15"/>
        <v>1644900</v>
      </c>
      <c r="G56" s="16"/>
      <c r="H56" s="16"/>
      <c r="I56" s="16"/>
      <c r="J56" s="16">
        <v>1644800</v>
      </c>
      <c r="K56" s="16">
        <v>1644800</v>
      </c>
      <c r="L56" s="16">
        <v>1644900</v>
      </c>
    </row>
    <row r="57" spans="1:12" ht="33.75" customHeight="1">
      <c r="A57" s="2">
        <v>37</v>
      </c>
      <c r="B57" s="22" t="s">
        <v>145</v>
      </c>
      <c r="C57" s="21" t="s">
        <v>79</v>
      </c>
      <c r="D57" s="8">
        <f t="shared" si="15"/>
        <v>435300</v>
      </c>
      <c r="E57" s="8">
        <f t="shared" si="15"/>
        <v>435033</v>
      </c>
      <c r="F57" s="8">
        <f t="shared" si="15"/>
        <v>480900</v>
      </c>
      <c r="G57" s="16"/>
      <c r="H57" s="16"/>
      <c r="I57" s="16"/>
      <c r="J57" s="16">
        <v>435300</v>
      </c>
      <c r="K57" s="16">
        <v>435033</v>
      </c>
      <c r="L57" s="16">
        <v>480900</v>
      </c>
    </row>
    <row r="58" spans="1:12" ht="19.5" customHeight="1">
      <c r="A58" s="2">
        <v>38</v>
      </c>
      <c r="B58" s="22" t="s">
        <v>115</v>
      </c>
      <c r="C58" s="21" t="s">
        <v>80</v>
      </c>
      <c r="D58" s="8">
        <f t="shared" si="15"/>
        <v>0</v>
      </c>
      <c r="E58" s="8">
        <f>H58+K58</f>
        <v>300000</v>
      </c>
      <c r="F58" s="8"/>
      <c r="G58" s="16"/>
      <c r="H58" s="16"/>
      <c r="I58" s="16"/>
      <c r="J58" s="16"/>
      <c r="K58" s="16">
        <v>300000</v>
      </c>
      <c r="L58" s="16"/>
    </row>
    <row r="59" spans="1:12" ht="33" customHeight="1">
      <c r="A59" s="2">
        <v>39</v>
      </c>
      <c r="B59" s="22" t="s">
        <v>81</v>
      </c>
      <c r="C59" s="21" t="s">
        <v>82</v>
      </c>
      <c r="D59" s="8">
        <f t="shared" si="15"/>
        <v>0</v>
      </c>
      <c r="E59" s="8">
        <f>H59+K59</f>
        <v>263379</v>
      </c>
      <c r="F59" s="8"/>
      <c r="G59" s="16"/>
      <c r="H59" s="16">
        <v>263379</v>
      </c>
      <c r="I59" s="16"/>
      <c r="J59" s="16"/>
      <c r="K59" s="16"/>
      <c r="L59" s="16"/>
    </row>
    <row r="60" spans="1:12" ht="15.75">
      <c r="A60" s="29"/>
      <c r="B60" s="33" t="s">
        <v>83</v>
      </c>
      <c r="C60" s="34"/>
      <c r="D60" s="32">
        <f>D61+D65+D68</f>
        <v>238964</v>
      </c>
      <c r="E60" s="32">
        <f aca="true" t="shared" si="16" ref="E60:K60">E61+E65+E68</f>
        <v>1822565</v>
      </c>
      <c r="F60" s="32">
        <f t="shared" si="16"/>
        <v>-268392</v>
      </c>
      <c r="G60" s="35">
        <f t="shared" si="16"/>
        <v>0</v>
      </c>
      <c r="H60" s="35">
        <f t="shared" si="16"/>
        <v>182711</v>
      </c>
      <c r="I60" s="35">
        <f t="shared" si="16"/>
        <v>0</v>
      </c>
      <c r="J60" s="35">
        <f t="shared" si="16"/>
        <v>238964</v>
      </c>
      <c r="K60" s="35">
        <f t="shared" si="16"/>
        <v>1639854</v>
      </c>
      <c r="L60" s="35">
        <f>L61+L65+L68</f>
        <v>-268392</v>
      </c>
    </row>
    <row r="61" spans="1:12" ht="19.5" customHeight="1">
      <c r="A61" s="2"/>
      <c r="B61" s="13" t="s">
        <v>84</v>
      </c>
      <c r="C61" s="14" t="s">
        <v>85</v>
      </c>
      <c r="D61" s="7">
        <f>G61+J61</f>
        <v>-179424</v>
      </c>
      <c r="E61" s="7">
        <f>H61+K61</f>
        <v>1441704</v>
      </c>
      <c r="F61" s="7">
        <f>I61+L61</f>
        <v>-215042</v>
      </c>
      <c r="G61" s="18"/>
      <c r="H61" s="18">
        <f>SUM(H62:H64)</f>
        <v>181007</v>
      </c>
      <c r="I61" s="18"/>
      <c r="J61" s="18">
        <f>SUM(J62:J64)</f>
        <v>-179424</v>
      </c>
      <c r="K61" s="18">
        <f>SUM(K62:K64)</f>
        <v>1260697</v>
      </c>
      <c r="L61" s="18">
        <f>SUM(L62:L64)</f>
        <v>-215042</v>
      </c>
    </row>
    <row r="62" spans="1:12" ht="15.75" customHeight="1">
      <c r="A62" s="2">
        <v>40</v>
      </c>
      <c r="B62" s="22" t="s">
        <v>86</v>
      </c>
      <c r="C62" s="21" t="s">
        <v>87</v>
      </c>
      <c r="D62" s="8">
        <f aca="true" t="shared" si="17" ref="D62:E66">G62+J62</f>
        <v>0</v>
      </c>
      <c r="E62" s="8">
        <f t="shared" si="17"/>
        <v>1535836</v>
      </c>
      <c r="F62" s="8"/>
      <c r="G62" s="16"/>
      <c r="H62" s="16">
        <v>74762</v>
      </c>
      <c r="I62" s="16"/>
      <c r="J62" s="16"/>
      <c r="K62" s="16">
        <v>1461074</v>
      </c>
      <c r="L62" s="16">
        <v>33682</v>
      </c>
    </row>
    <row r="63" spans="1:12" ht="15.75" customHeight="1">
      <c r="A63" s="2">
        <v>41</v>
      </c>
      <c r="B63" s="22" t="s">
        <v>129</v>
      </c>
      <c r="C63" s="21" t="s">
        <v>127</v>
      </c>
      <c r="D63" s="8">
        <f t="shared" si="17"/>
        <v>-179424</v>
      </c>
      <c r="E63" s="8">
        <f t="shared" si="17"/>
        <v>-200377</v>
      </c>
      <c r="F63" s="8">
        <f>I63+L63</f>
        <v>-248724</v>
      </c>
      <c r="G63" s="16"/>
      <c r="H63" s="16"/>
      <c r="I63" s="16"/>
      <c r="J63" s="16">
        <v>-179424</v>
      </c>
      <c r="K63" s="16">
        <v>-200377</v>
      </c>
      <c r="L63" s="16">
        <v>-248724</v>
      </c>
    </row>
    <row r="64" spans="1:12" ht="31.5">
      <c r="A64" s="2">
        <v>42</v>
      </c>
      <c r="B64" s="20" t="s">
        <v>116</v>
      </c>
      <c r="C64" s="21" t="s">
        <v>88</v>
      </c>
      <c r="D64" s="8">
        <f t="shared" si="17"/>
        <v>0</v>
      </c>
      <c r="E64" s="8">
        <f t="shared" si="17"/>
        <v>106245</v>
      </c>
      <c r="F64" s="8"/>
      <c r="G64" s="16"/>
      <c r="H64" s="16">
        <v>106245</v>
      </c>
      <c r="I64" s="16"/>
      <c r="J64" s="16"/>
      <c r="K64" s="16"/>
      <c r="L64" s="16"/>
    </row>
    <row r="65" spans="1:12" ht="30" customHeight="1">
      <c r="A65" s="2"/>
      <c r="B65" s="13" t="s">
        <v>117</v>
      </c>
      <c r="C65" s="14" t="s">
        <v>89</v>
      </c>
      <c r="D65" s="7">
        <f t="shared" si="17"/>
        <v>418388</v>
      </c>
      <c r="E65" s="7">
        <f t="shared" si="17"/>
        <v>368416</v>
      </c>
      <c r="F65" s="7">
        <f>I65+L65</f>
        <v>-53350</v>
      </c>
      <c r="G65" s="18"/>
      <c r="H65" s="41">
        <f>SUM(H66:H67)</f>
        <v>-796</v>
      </c>
      <c r="I65" s="16"/>
      <c r="J65" s="18">
        <f>SUM(J66:J67)</f>
        <v>418388</v>
      </c>
      <c r="K65" s="18">
        <f>SUM(K66:K67)</f>
        <v>369212</v>
      </c>
      <c r="L65" s="18">
        <f>SUM(L66:L67)</f>
        <v>-53350</v>
      </c>
    </row>
    <row r="66" spans="1:12" ht="30" customHeight="1">
      <c r="A66" s="2">
        <v>43</v>
      </c>
      <c r="B66" s="22" t="s">
        <v>130</v>
      </c>
      <c r="C66" s="21" t="s">
        <v>128</v>
      </c>
      <c r="D66" s="8">
        <f t="shared" si="17"/>
        <v>1163377</v>
      </c>
      <c r="E66" s="8">
        <f>H66+K66</f>
        <v>526530</v>
      </c>
      <c r="F66" s="7">
        <f>I66+L66</f>
        <v>24650</v>
      </c>
      <c r="G66" s="18"/>
      <c r="H66" s="16"/>
      <c r="I66" s="16"/>
      <c r="J66" s="18">
        <v>1163377</v>
      </c>
      <c r="K66" s="16">
        <v>526530</v>
      </c>
      <c r="L66" s="16">
        <v>24650</v>
      </c>
    </row>
    <row r="67" spans="1:12" ht="31.5">
      <c r="A67" s="2">
        <v>44</v>
      </c>
      <c r="B67" s="22" t="s">
        <v>90</v>
      </c>
      <c r="C67" s="21" t="s">
        <v>91</v>
      </c>
      <c r="D67" s="8">
        <f>G67+J67</f>
        <v>-744989</v>
      </c>
      <c r="E67" s="8">
        <f>H67+K67</f>
        <v>-158114</v>
      </c>
      <c r="F67" s="7">
        <f>I67+L67</f>
        <v>-78000</v>
      </c>
      <c r="G67" s="16"/>
      <c r="H67" s="16">
        <v>-796</v>
      </c>
      <c r="I67" s="16"/>
      <c r="J67" s="16">
        <v>-744989</v>
      </c>
      <c r="K67" s="16">
        <v>-157318</v>
      </c>
      <c r="L67" s="16">
        <v>-78000</v>
      </c>
    </row>
    <row r="68" spans="1:12" ht="15.75">
      <c r="A68" s="2">
        <v>45</v>
      </c>
      <c r="B68" s="13" t="s">
        <v>92</v>
      </c>
      <c r="C68" s="14" t="s">
        <v>93</v>
      </c>
      <c r="D68" s="7"/>
      <c r="E68" s="7">
        <f>H68+K68</f>
        <v>12445</v>
      </c>
      <c r="F68" s="7">
        <f>I68+L68</f>
        <v>0</v>
      </c>
      <c r="G68" s="18"/>
      <c r="H68" s="16">
        <v>2500</v>
      </c>
      <c r="I68" s="16"/>
      <c r="J68" s="18"/>
      <c r="K68" s="18">
        <v>9945</v>
      </c>
      <c r="L68" s="18"/>
    </row>
    <row r="69" spans="1:12" ht="15.75">
      <c r="A69" s="29"/>
      <c r="B69" s="38" t="s">
        <v>94</v>
      </c>
      <c r="C69" s="34"/>
      <c r="D69" s="32">
        <f>D70</f>
        <v>228260</v>
      </c>
      <c r="E69" s="32">
        <f aca="true" t="shared" si="18" ref="E69:L69">E70</f>
        <v>207162</v>
      </c>
      <c r="F69" s="32">
        <f t="shared" si="18"/>
        <v>-628902</v>
      </c>
      <c r="G69" s="32">
        <f t="shared" si="18"/>
        <v>0</v>
      </c>
      <c r="H69" s="32">
        <f t="shared" si="18"/>
        <v>0</v>
      </c>
      <c r="I69" s="32">
        <f t="shared" si="18"/>
        <v>0</v>
      </c>
      <c r="J69" s="32">
        <f t="shared" si="18"/>
        <v>228260</v>
      </c>
      <c r="K69" s="32">
        <f t="shared" si="18"/>
        <v>207162</v>
      </c>
      <c r="L69" s="32">
        <f t="shared" si="18"/>
        <v>-628902</v>
      </c>
    </row>
    <row r="70" spans="1:12" ht="31.5">
      <c r="A70" s="2">
        <v>46</v>
      </c>
      <c r="B70" s="19" t="s">
        <v>118</v>
      </c>
      <c r="C70" s="14" t="s">
        <v>95</v>
      </c>
      <c r="D70" s="7">
        <f>G70+J70</f>
        <v>228260</v>
      </c>
      <c r="E70" s="7">
        <f>H70+K70</f>
        <v>207162</v>
      </c>
      <c r="F70" s="7">
        <f>I70+L70</f>
        <v>-628902</v>
      </c>
      <c r="G70" s="16"/>
      <c r="H70" s="18"/>
      <c r="I70" s="16"/>
      <c r="J70" s="18">
        <v>228260</v>
      </c>
      <c r="K70" s="18">
        <v>207162</v>
      </c>
      <c r="L70" s="18">
        <v>-628902</v>
      </c>
    </row>
    <row r="71" spans="1:12" ht="18" customHeight="1">
      <c r="A71" s="29"/>
      <c r="B71" s="33" t="s">
        <v>96</v>
      </c>
      <c r="C71" s="34"/>
      <c r="D71" s="32">
        <f aca="true" t="shared" si="19" ref="D71:L71">D75+D79+D81+D84+D72</f>
        <v>521458</v>
      </c>
      <c r="E71" s="32">
        <f t="shared" si="19"/>
        <v>-1381344</v>
      </c>
      <c r="F71" s="32">
        <f t="shared" si="19"/>
        <v>2670214</v>
      </c>
      <c r="G71" s="32">
        <f t="shared" si="19"/>
        <v>666338</v>
      </c>
      <c r="H71" s="32">
        <f t="shared" si="19"/>
        <v>6126</v>
      </c>
      <c r="I71" s="32">
        <f t="shared" si="19"/>
        <v>662784</v>
      </c>
      <c r="J71" s="32">
        <f t="shared" si="19"/>
        <v>-144880</v>
      </c>
      <c r="K71" s="32">
        <f t="shared" si="19"/>
        <v>-1387470</v>
      </c>
      <c r="L71" s="32">
        <f t="shared" si="19"/>
        <v>2007430</v>
      </c>
    </row>
    <row r="72" spans="1:12" ht="18" customHeight="1">
      <c r="A72" s="46"/>
      <c r="B72" s="48" t="s">
        <v>164</v>
      </c>
      <c r="C72" s="49" t="s">
        <v>165</v>
      </c>
      <c r="D72" s="45">
        <f>D73+D74</f>
        <v>0</v>
      </c>
      <c r="E72" s="45">
        <f aca="true" t="shared" si="20" ref="E72:L72">E73+E74</f>
        <v>-25677</v>
      </c>
      <c r="F72" s="45">
        <f t="shared" si="20"/>
        <v>25677</v>
      </c>
      <c r="G72" s="45">
        <f t="shared" si="20"/>
        <v>0</v>
      </c>
      <c r="H72" s="45">
        <f t="shared" si="20"/>
        <v>0</v>
      </c>
      <c r="I72" s="45">
        <f t="shared" si="20"/>
        <v>0</v>
      </c>
      <c r="J72" s="45">
        <f t="shared" si="20"/>
        <v>0</v>
      </c>
      <c r="K72" s="45">
        <f t="shared" si="20"/>
        <v>-25677</v>
      </c>
      <c r="L72" s="45">
        <f t="shared" si="20"/>
        <v>25677</v>
      </c>
    </row>
    <row r="73" spans="1:12" ht="18" customHeight="1">
      <c r="A73" s="46">
        <v>47</v>
      </c>
      <c r="B73" s="47" t="s">
        <v>166</v>
      </c>
      <c r="C73" s="50" t="s">
        <v>167</v>
      </c>
      <c r="D73" s="51">
        <f>G73+J73</f>
        <v>0</v>
      </c>
      <c r="E73" s="51">
        <f>H73+K73</f>
        <v>-25677</v>
      </c>
      <c r="F73" s="51"/>
      <c r="G73" s="44"/>
      <c r="H73" s="44"/>
      <c r="I73" s="44"/>
      <c r="J73" s="44"/>
      <c r="K73" s="44">
        <v>-25677</v>
      </c>
      <c r="L73" s="44"/>
    </row>
    <row r="74" spans="1:12" ht="18" customHeight="1">
      <c r="A74" s="46">
        <v>48</v>
      </c>
      <c r="B74" s="47" t="s">
        <v>168</v>
      </c>
      <c r="C74" s="50" t="s">
        <v>169</v>
      </c>
      <c r="D74" s="51"/>
      <c r="E74" s="51"/>
      <c r="F74" s="51">
        <f>L74</f>
        <v>25677</v>
      </c>
      <c r="G74" s="44"/>
      <c r="H74" s="44"/>
      <c r="I74" s="44"/>
      <c r="J74" s="44"/>
      <c r="K74" s="44"/>
      <c r="L74" s="44">
        <v>25677</v>
      </c>
    </row>
    <row r="75" spans="1:12" ht="29.25" customHeight="1">
      <c r="A75" s="2"/>
      <c r="B75" s="23" t="s">
        <v>146</v>
      </c>
      <c r="C75" s="14" t="s">
        <v>97</v>
      </c>
      <c r="D75" s="7">
        <f>G75+J75</f>
        <v>-696000</v>
      </c>
      <c r="E75" s="7">
        <f aca="true" t="shared" si="21" ref="D75:F78">H75+K75</f>
        <v>-733890</v>
      </c>
      <c r="F75" s="7">
        <f t="shared" si="21"/>
        <v>1002640</v>
      </c>
      <c r="G75" s="18"/>
      <c r="H75" s="16"/>
      <c r="I75" s="16"/>
      <c r="J75" s="18">
        <f>SUM(J76:J78)</f>
        <v>-696000</v>
      </c>
      <c r="K75" s="18">
        <f>SUM(K76:K78)</f>
        <v>-733890</v>
      </c>
      <c r="L75" s="18">
        <f>SUM(L76:L78)</f>
        <v>1002640</v>
      </c>
    </row>
    <row r="76" spans="1:12" ht="15.75">
      <c r="A76" s="2">
        <v>49</v>
      </c>
      <c r="B76" s="22" t="s">
        <v>149</v>
      </c>
      <c r="C76" s="21" t="s">
        <v>150</v>
      </c>
      <c r="D76" s="8">
        <f t="shared" si="21"/>
        <v>674737</v>
      </c>
      <c r="E76" s="8">
        <f t="shared" si="21"/>
        <v>669936</v>
      </c>
      <c r="F76" s="8">
        <f t="shared" si="21"/>
        <v>1210000</v>
      </c>
      <c r="G76" s="16"/>
      <c r="H76" s="16"/>
      <c r="I76" s="16"/>
      <c r="J76" s="16">
        <v>674737</v>
      </c>
      <c r="K76" s="16">
        <v>669936</v>
      </c>
      <c r="L76" s="16">
        <v>1210000</v>
      </c>
    </row>
    <row r="77" spans="1:12" ht="20.25" customHeight="1">
      <c r="A77" s="2">
        <v>50</v>
      </c>
      <c r="B77" s="22" t="s">
        <v>151</v>
      </c>
      <c r="C77" s="21" t="s">
        <v>152</v>
      </c>
      <c r="D77" s="8">
        <f t="shared" si="21"/>
        <v>-674737</v>
      </c>
      <c r="E77" s="8">
        <f t="shared" si="21"/>
        <v>-669936</v>
      </c>
      <c r="F77" s="8">
        <f t="shared" si="21"/>
        <v>0</v>
      </c>
      <c r="G77" s="16"/>
      <c r="H77" s="16"/>
      <c r="I77" s="16"/>
      <c r="J77" s="16">
        <v>-674737</v>
      </c>
      <c r="K77" s="16">
        <v>-669936</v>
      </c>
      <c r="L77" s="16"/>
    </row>
    <row r="78" spans="1:12" ht="18.75" customHeight="1">
      <c r="A78" s="2">
        <v>51</v>
      </c>
      <c r="B78" s="22" t="s">
        <v>153</v>
      </c>
      <c r="C78" s="21" t="s">
        <v>98</v>
      </c>
      <c r="D78" s="8">
        <f t="shared" si="21"/>
        <v>-696000</v>
      </c>
      <c r="E78" s="8">
        <f t="shared" si="21"/>
        <v>-733890</v>
      </c>
      <c r="F78" s="8">
        <f t="shared" si="21"/>
        <v>-207360</v>
      </c>
      <c r="G78" s="16"/>
      <c r="H78" s="16"/>
      <c r="I78" s="16"/>
      <c r="J78" s="16">
        <v>-696000</v>
      </c>
      <c r="K78" s="16">
        <v>-733890</v>
      </c>
      <c r="L78" s="16">
        <v>-207360</v>
      </c>
    </row>
    <row r="79" spans="1:12" ht="31.5">
      <c r="A79" s="2"/>
      <c r="B79" s="13" t="s">
        <v>119</v>
      </c>
      <c r="C79" s="14" t="s">
        <v>99</v>
      </c>
      <c r="D79" s="7">
        <f aca="true" t="shared" si="22" ref="D79:F82">G79+J79</f>
        <v>-2572</v>
      </c>
      <c r="E79" s="7">
        <f t="shared" si="22"/>
        <v>81928</v>
      </c>
      <c r="F79" s="7">
        <f t="shared" si="22"/>
        <v>-81928</v>
      </c>
      <c r="G79" s="18">
        <f aca="true" t="shared" si="23" ref="G79:L79">G80</f>
        <v>-2572</v>
      </c>
      <c r="H79" s="18">
        <f t="shared" si="23"/>
        <v>81928</v>
      </c>
      <c r="I79" s="18">
        <f t="shared" si="23"/>
        <v>-81928</v>
      </c>
      <c r="J79" s="18">
        <f t="shared" si="23"/>
        <v>0</v>
      </c>
      <c r="K79" s="18">
        <f t="shared" si="23"/>
        <v>0</v>
      </c>
      <c r="L79" s="18">
        <f t="shared" si="23"/>
        <v>0</v>
      </c>
    </row>
    <row r="80" spans="1:12" ht="22.5" customHeight="1">
      <c r="A80" s="2">
        <v>52</v>
      </c>
      <c r="B80" s="22" t="s">
        <v>100</v>
      </c>
      <c r="C80" s="21" t="s">
        <v>101</v>
      </c>
      <c r="D80" s="8">
        <f t="shared" si="22"/>
        <v>-2572</v>
      </c>
      <c r="E80" s="8">
        <f t="shared" si="22"/>
        <v>81928</v>
      </c>
      <c r="F80" s="7">
        <f t="shared" si="22"/>
        <v>-81928</v>
      </c>
      <c r="G80" s="16">
        <v>-2572</v>
      </c>
      <c r="H80" s="16">
        <v>81928</v>
      </c>
      <c r="I80" s="16">
        <v>-81928</v>
      </c>
      <c r="J80" s="16"/>
      <c r="K80" s="16"/>
      <c r="L80" s="16"/>
    </row>
    <row r="81" spans="1:12" ht="15.75">
      <c r="A81" s="2"/>
      <c r="B81" s="13" t="s">
        <v>38</v>
      </c>
      <c r="C81" s="14" t="s">
        <v>102</v>
      </c>
      <c r="D81" s="7">
        <f aca="true" t="shared" si="24" ref="D81:D88">G81+J81</f>
        <v>102879</v>
      </c>
      <c r="E81" s="7">
        <f t="shared" si="22"/>
        <v>-47121</v>
      </c>
      <c r="F81" s="7">
        <f t="shared" si="22"/>
        <v>-49910</v>
      </c>
      <c r="G81" s="18">
        <f>+G82+G83</f>
        <v>0</v>
      </c>
      <c r="H81" s="18">
        <f>H82+H83</f>
        <v>0</v>
      </c>
      <c r="I81" s="18">
        <f>I82+I83</f>
        <v>0</v>
      </c>
      <c r="J81" s="18">
        <f>J82+J83</f>
        <v>102879</v>
      </c>
      <c r="K81" s="18">
        <f>K82+K83</f>
        <v>-47121</v>
      </c>
      <c r="L81" s="18">
        <f>L82+L83</f>
        <v>-49910</v>
      </c>
    </row>
    <row r="82" spans="1:12" ht="15.75" customHeight="1">
      <c r="A82" s="2">
        <v>53</v>
      </c>
      <c r="B82" s="22" t="s">
        <v>148</v>
      </c>
      <c r="C82" s="21" t="s">
        <v>147</v>
      </c>
      <c r="D82" s="8">
        <f t="shared" si="24"/>
        <v>-47121</v>
      </c>
      <c r="E82" s="8">
        <f t="shared" si="22"/>
        <v>-47121</v>
      </c>
      <c r="F82" s="8">
        <f t="shared" si="22"/>
        <v>-49910</v>
      </c>
      <c r="G82" s="16"/>
      <c r="H82" s="16"/>
      <c r="I82" s="16"/>
      <c r="J82" s="16">
        <v>-47121</v>
      </c>
      <c r="K82" s="16">
        <v>-47121</v>
      </c>
      <c r="L82" s="16">
        <v>-49910</v>
      </c>
    </row>
    <row r="83" spans="1:12" ht="15.75" customHeight="1">
      <c r="A83" s="2">
        <v>54</v>
      </c>
      <c r="B83" s="22" t="s">
        <v>38</v>
      </c>
      <c r="C83" s="21" t="s">
        <v>159</v>
      </c>
      <c r="D83" s="8">
        <f t="shared" si="24"/>
        <v>150000</v>
      </c>
      <c r="E83" s="8"/>
      <c r="F83" s="8"/>
      <c r="G83" s="16"/>
      <c r="H83" s="16"/>
      <c r="I83" s="16"/>
      <c r="J83" s="16">
        <v>150000</v>
      </c>
      <c r="K83" s="16"/>
      <c r="L83" s="16"/>
    </row>
    <row r="84" spans="1:12" ht="18.75" customHeight="1">
      <c r="A84" s="2"/>
      <c r="B84" s="13" t="s">
        <v>103</v>
      </c>
      <c r="C84" s="14" t="s">
        <v>104</v>
      </c>
      <c r="D84" s="7">
        <f t="shared" si="24"/>
        <v>1117151</v>
      </c>
      <c r="E84" s="7">
        <f aca="true" t="shared" si="25" ref="E84:F86">H84+K84</f>
        <v>-656584</v>
      </c>
      <c r="F84" s="7">
        <f t="shared" si="25"/>
        <v>1773735</v>
      </c>
      <c r="G84" s="18">
        <f aca="true" t="shared" si="26" ref="G84:L84">SUM(G85:G88)</f>
        <v>668910</v>
      </c>
      <c r="H84" s="18">
        <f t="shared" si="26"/>
        <v>-75802</v>
      </c>
      <c r="I84" s="18">
        <f t="shared" si="26"/>
        <v>744712</v>
      </c>
      <c r="J84" s="18">
        <f t="shared" si="26"/>
        <v>448241</v>
      </c>
      <c r="K84" s="18">
        <f t="shared" si="26"/>
        <v>-580782</v>
      </c>
      <c r="L84" s="18">
        <f t="shared" si="26"/>
        <v>1029023</v>
      </c>
    </row>
    <row r="85" spans="1:12" ht="18" customHeight="1">
      <c r="A85" s="2">
        <v>55</v>
      </c>
      <c r="B85" s="22" t="s">
        <v>133</v>
      </c>
      <c r="C85" s="21" t="s">
        <v>105</v>
      </c>
      <c r="D85" s="8">
        <f t="shared" si="24"/>
        <v>517151</v>
      </c>
      <c r="E85" s="8">
        <f t="shared" si="25"/>
        <v>517151</v>
      </c>
      <c r="F85" s="8">
        <f t="shared" si="25"/>
        <v>1173735</v>
      </c>
      <c r="G85" s="16">
        <v>438910</v>
      </c>
      <c r="H85" s="16">
        <v>438910</v>
      </c>
      <c r="I85" s="16">
        <v>744712</v>
      </c>
      <c r="J85" s="16">
        <v>78241</v>
      </c>
      <c r="K85" s="16">
        <v>78241</v>
      </c>
      <c r="L85" s="16">
        <v>429023</v>
      </c>
    </row>
    <row r="86" spans="1:12" ht="30.75" customHeight="1">
      <c r="A86" s="2">
        <v>56</v>
      </c>
      <c r="B86" s="22" t="s">
        <v>132</v>
      </c>
      <c r="C86" s="21" t="s">
        <v>131</v>
      </c>
      <c r="D86" s="8">
        <f t="shared" si="24"/>
        <v>600000</v>
      </c>
      <c r="E86" s="8">
        <f t="shared" si="25"/>
        <v>600000</v>
      </c>
      <c r="F86" s="8">
        <f t="shared" si="25"/>
        <v>600000</v>
      </c>
      <c r="G86" s="16">
        <v>230000</v>
      </c>
      <c r="H86" s="16">
        <v>230000</v>
      </c>
      <c r="I86" s="16"/>
      <c r="J86" s="16">
        <v>370000</v>
      </c>
      <c r="K86" s="16">
        <v>370000</v>
      </c>
      <c r="L86" s="16">
        <v>600000</v>
      </c>
    </row>
    <row r="87" spans="1:12" ht="18" customHeight="1">
      <c r="A87" s="2">
        <v>57</v>
      </c>
      <c r="B87" s="22" t="s">
        <v>106</v>
      </c>
      <c r="C87" s="21" t="s">
        <v>107</v>
      </c>
      <c r="D87" s="8">
        <f t="shared" si="24"/>
        <v>0</v>
      </c>
      <c r="E87" s="8">
        <f>H87+K87</f>
        <v>-1173735</v>
      </c>
      <c r="F87" s="8"/>
      <c r="G87" s="16"/>
      <c r="H87" s="44">
        <v>-744712</v>
      </c>
      <c r="I87" s="44"/>
      <c r="J87" s="44"/>
      <c r="K87" s="44">
        <v>-429023</v>
      </c>
      <c r="L87" s="16"/>
    </row>
    <row r="88" spans="1:12" ht="31.5">
      <c r="A88" s="2">
        <v>58</v>
      </c>
      <c r="B88" s="20" t="s">
        <v>108</v>
      </c>
      <c r="C88" s="21" t="s">
        <v>109</v>
      </c>
      <c r="D88" s="8">
        <f t="shared" si="24"/>
        <v>0</v>
      </c>
      <c r="E88" s="8">
        <f>H88+K88</f>
        <v>-600000</v>
      </c>
      <c r="F88" s="8"/>
      <c r="G88" s="16"/>
      <c r="H88" s="16"/>
      <c r="I88" s="16"/>
      <c r="J88" s="16"/>
      <c r="K88" s="16">
        <v>-600000</v>
      </c>
      <c r="L88" s="16"/>
    </row>
    <row r="89" spans="1:12" ht="15.75">
      <c r="A89" s="36"/>
      <c r="B89" s="38" t="s">
        <v>110</v>
      </c>
      <c r="C89" s="34"/>
      <c r="D89" s="32">
        <f aca="true" t="shared" si="27" ref="D89:L89">D52+D54+D60+D69+D71</f>
        <v>14300486</v>
      </c>
      <c r="E89" s="32">
        <f t="shared" si="27"/>
        <v>15518273</v>
      </c>
      <c r="F89" s="32">
        <f t="shared" si="27"/>
        <v>16328448</v>
      </c>
      <c r="G89" s="32">
        <f t="shared" si="27"/>
        <v>9176627</v>
      </c>
      <c r="H89" s="32">
        <f t="shared" si="27"/>
        <v>9476319</v>
      </c>
      <c r="I89" s="32">
        <f t="shared" si="27"/>
        <v>10348447</v>
      </c>
      <c r="J89" s="32">
        <f t="shared" si="27"/>
        <v>5123859</v>
      </c>
      <c r="K89" s="32">
        <f t="shared" si="27"/>
        <v>6041954</v>
      </c>
      <c r="L89" s="32">
        <f t="shared" si="27"/>
        <v>5980001</v>
      </c>
    </row>
    <row r="90" spans="1:12" ht="15.75">
      <c r="A90" s="3"/>
      <c r="B90" s="1"/>
      <c r="C90" s="12"/>
      <c r="D90" s="16"/>
      <c r="E90" s="16"/>
      <c r="F90" s="16"/>
      <c r="G90" s="16"/>
      <c r="H90" s="40"/>
      <c r="I90" s="40"/>
      <c r="J90" s="40"/>
      <c r="K90" s="40"/>
      <c r="L90" s="16"/>
    </row>
    <row r="91" spans="2:8" ht="12.75">
      <c r="B91" t="s">
        <v>154</v>
      </c>
      <c r="C91" t="s">
        <v>156</v>
      </c>
      <c r="H91" t="s">
        <v>155</v>
      </c>
    </row>
    <row r="92" spans="2:8" ht="12.75">
      <c r="B92" t="s">
        <v>157</v>
      </c>
      <c r="C92" s="61" t="s">
        <v>157</v>
      </c>
      <c r="D92" s="61"/>
      <c r="H92" s="42" t="s">
        <v>158</v>
      </c>
    </row>
  </sheetData>
  <sheetProtection/>
  <mergeCells count="20">
    <mergeCell ref="A4:A7"/>
    <mergeCell ref="H6:H7"/>
    <mergeCell ref="I6:I7"/>
    <mergeCell ref="C92:D92"/>
    <mergeCell ref="J5:L5"/>
    <mergeCell ref="B4:B7"/>
    <mergeCell ref="C4:C7"/>
    <mergeCell ref="K6:K7"/>
    <mergeCell ref="D4:F5"/>
    <mergeCell ref="G5:I5"/>
    <mergeCell ref="J1:L1"/>
    <mergeCell ref="D6:D7"/>
    <mergeCell ref="E6:E7"/>
    <mergeCell ref="F6:F7"/>
    <mergeCell ref="G6:G7"/>
    <mergeCell ref="L6:L7"/>
    <mergeCell ref="A2:L2"/>
    <mergeCell ref="G4:L4"/>
    <mergeCell ref="J6:J7"/>
    <mergeCell ref="A3:L3"/>
  </mergeCells>
  <printOptions/>
  <pageMargins left="0.25" right="0.25" top="0.75" bottom="0.75" header="0.3" footer="0.3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Provadia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p_ivanova</dc:creator>
  <cp:keywords/>
  <dc:description/>
  <cp:lastModifiedBy>Tanya Penyaska</cp:lastModifiedBy>
  <cp:lastPrinted>2014-02-11T09:56:39Z</cp:lastPrinted>
  <dcterms:created xsi:type="dcterms:W3CDTF">2012-01-16T14:16:40Z</dcterms:created>
  <dcterms:modified xsi:type="dcterms:W3CDTF">2017-01-16T16:21:54Z</dcterms:modified>
  <cp:category/>
  <cp:version/>
  <cp:contentType/>
  <cp:contentStatus/>
</cp:coreProperties>
</file>